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o365ucr-my.sharepoint.com/personal/lpnguyen_ucr_edu/Documents/Working File/"/>
    </mc:Choice>
  </mc:AlternateContent>
  <xr:revisionPtr revIDLastSave="94" documentId="11_7356E3B8ECDFDCDD803FA56A4241585994DB1A70" xr6:coauthVersionLast="47" xr6:coauthVersionMax="47" xr10:uidLastSave="{F0194A85-F3FF-464C-BB79-1A76C447F1B0}"/>
  <bookViews>
    <workbookView xWindow="-120" yWindow="-120" windowWidth="29040" windowHeight="15840" xr2:uid="{00000000-000D-0000-FFFF-FFFF00000000}"/>
  </bookViews>
  <sheets>
    <sheet name="Calculator" sheetId="5" r:id="rId1"/>
    <sheet name="CAP Historical" sheetId="6" r:id="rId2"/>
    <sheet name="% breakdown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5" l="1"/>
  <c r="D17" i="5"/>
  <c r="D7" i="5"/>
  <c r="E29" i="5" l="1"/>
  <c r="G29" i="5"/>
  <c r="J29" i="5" s="1"/>
  <c r="R29" i="5" s="1"/>
  <c r="D17" i="4"/>
  <c r="I31" i="4" s="1"/>
  <c r="D7" i="4"/>
  <c r="E29" i="4" s="1"/>
  <c r="G29" i="4" s="1"/>
  <c r="J30" i="5" l="1"/>
  <c r="R30" i="5"/>
  <c r="N29" i="5"/>
  <c r="N30" i="5" s="1"/>
  <c r="I29" i="5"/>
  <c r="E30" i="5"/>
  <c r="I29" i="4"/>
  <c r="I32" i="4" s="1"/>
  <c r="K29" i="4"/>
  <c r="M29" i="4" s="1"/>
  <c r="K31" i="4"/>
  <c r="M31" i="4" s="1"/>
  <c r="K30" i="4"/>
  <c r="M30" i="4" s="1"/>
  <c r="E31" i="4"/>
  <c r="G31" i="4" s="1"/>
  <c r="E30" i="4"/>
  <c r="G30" i="4" s="1"/>
  <c r="I30" i="4"/>
  <c r="P29" i="5" l="1"/>
  <c r="Q30" i="4"/>
  <c r="S30" i="4" s="1"/>
  <c r="Q31" i="4"/>
  <c r="S31" i="4" s="1"/>
  <c r="M32" i="4"/>
  <c r="Q29" i="4"/>
  <c r="Q32" i="4" l="1"/>
  <c r="T29" i="5"/>
  <c r="T30" i="5" s="1"/>
  <c r="P30" i="5"/>
  <c r="S29" i="4"/>
  <c r="S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Phi-Nguyen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Effective Jan 3, 2022
Executive Level II
</t>
        </r>
      </text>
    </comment>
    <comment ref="N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WARNING:</t>
        </r>
        <r>
          <rPr>
            <sz val="9"/>
            <color indexed="81"/>
            <rFont val="Tahoma"/>
            <family val="2"/>
          </rPr>
          <t xml:space="preserve">
Benefits will be moved automatically with transfer - DO NOT include as part of over the cap amount to be moved.</t>
        </r>
      </text>
    </comment>
    <comment ref="R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WARNING:</t>
        </r>
        <r>
          <rPr>
            <sz val="9"/>
            <color indexed="81"/>
            <rFont val="Tahoma"/>
            <family val="2"/>
          </rPr>
          <t xml:space="preserve">
Benefits will be moved automatically with transfer - DO NOT include as part of over the cap amount to be moved.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Phi-Nguyen</author>
  </authors>
  <commentList>
    <comment ref="Q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WARNING:</t>
        </r>
        <r>
          <rPr>
            <sz val="9"/>
            <color indexed="81"/>
            <rFont val="Tahoma"/>
            <family val="2"/>
          </rPr>
          <t xml:space="preserve">
Benefits will be moved automatically with transfer - DO NOT include as part of over the cap amount to be moved.</t>
        </r>
      </text>
    </comment>
  </commentList>
</comments>
</file>

<file path=xl/sharedStrings.xml><?xml version="1.0" encoding="utf-8"?>
<sst xmlns="http://schemas.openxmlformats.org/spreadsheetml/2006/main" count="79" uniqueCount="59">
  <si>
    <t>NIH Salary Cap</t>
  </si>
  <si>
    <t>Annual Salary Cap</t>
  </si>
  <si>
    <t>Capped Monthly Rate</t>
  </si>
  <si>
    <t>Institutional Base Salary</t>
  </si>
  <si>
    <t>Include all Academic Apppointments in this number, the monthly</t>
  </si>
  <si>
    <t>IBS salary rate will auto populate</t>
  </si>
  <si>
    <t>Institutional Base Salary (IBS)</t>
  </si>
  <si>
    <t>Annual IBS Salary Rate =</t>
  </si>
  <si>
    <t>Monthly IBS Salary Rate =</t>
  </si>
  <si>
    <t>NIH Salary Cap Calculator</t>
  </si>
  <si>
    <t>TOTALS:</t>
  </si>
  <si>
    <t>Benefits CBR</t>
  </si>
  <si>
    <t xml:space="preserve"> % of Effort</t>
  </si>
  <si>
    <r>
      <t>All cells highlighted in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 xml:space="preserve">blue </t>
    </r>
    <r>
      <rPr>
        <sz val="12"/>
        <color indexed="8"/>
        <rFont val="Arial"/>
        <family val="2"/>
      </rPr>
      <t xml:space="preserve">requires input from user.  </t>
    </r>
  </si>
  <si>
    <t>Difference between NIH monthly salary cap and IBS monthly salary</t>
  </si>
  <si>
    <t>Grant Info (optional)</t>
  </si>
  <si>
    <t>[enter Grant info]</t>
  </si>
  <si>
    <t>Amount Over the Cap (OTC) - to be moved to unrestricted fund</t>
  </si>
  <si>
    <t>Monthly Amount transferred to NIH grant (excludes benefits)</t>
  </si>
  <si>
    <t>Total Benefits Amount (will be moved automatically with OTC amount)</t>
  </si>
  <si>
    <t xml:space="preserve">Total Monthly Amount (OTC + Benefits) </t>
  </si>
  <si>
    <t>Grant Info and % Effort</t>
  </si>
  <si>
    <t>Salary Cap Calculator for Determining Salary Distribution</t>
  </si>
  <si>
    <t>GL/EP Assessment (If Applicable)</t>
  </si>
  <si>
    <t xml:space="preserve">Total Monthly Amount (OTC + Benefits + GL/EP) </t>
  </si>
  <si>
    <t>Use Only if Applicable</t>
  </si>
  <si>
    <t>Grant Info and % of Salary</t>
  </si>
  <si>
    <t>Monthly Amount to transfer to NIH grant including OTC (excludes benefits)</t>
  </si>
  <si>
    <t>Example 1</t>
  </si>
  <si>
    <t>Appt % on NIH funds</t>
  </si>
  <si>
    <t>Appt % on unrestricted funds</t>
  </si>
  <si>
    <t>Total Benefits Amount (will be moved automatically w/OTC amount)</t>
  </si>
  <si>
    <r>
      <t xml:space="preserve"> % of Salary</t>
    </r>
    <r>
      <rPr>
        <b/>
        <vertAlign val="superscript"/>
        <sz val="11"/>
        <color rgb="FF000000"/>
        <rFont val="Arial"/>
        <family val="2"/>
      </rPr>
      <t xml:space="preserve"> (1)</t>
    </r>
  </si>
  <si>
    <r>
      <t xml:space="preserve">Amount of salary applied to NIH grant </t>
    </r>
    <r>
      <rPr>
        <b/>
        <vertAlign val="superscript"/>
        <sz val="11"/>
        <color rgb="FF000000"/>
        <rFont val="Arial"/>
        <family val="2"/>
      </rPr>
      <t>(2)</t>
    </r>
  </si>
  <si>
    <t>Executive Level II</t>
  </si>
  <si>
    <t>Effective Dates</t>
  </si>
  <si>
    <t>CAP Amount</t>
  </si>
  <si>
    <t>Notice #</t>
  </si>
  <si>
    <t>NOT-OD-18-137</t>
  </si>
  <si>
    <t>NOT-OD-19-099</t>
  </si>
  <si>
    <t>NOT-OD-20-065</t>
  </si>
  <si>
    <t>NOT-OD-21-057</t>
  </si>
  <si>
    <t>NOT-OD-22-076</t>
  </si>
  <si>
    <t>1/2/22 - 9/30/22</t>
  </si>
  <si>
    <t>10/1/21 - 1/1/22</t>
  </si>
  <si>
    <t>1/3/21 - 9/30/21</t>
  </si>
  <si>
    <t>10/1/20 - 1/2/21</t>
  </si>
  <si>
    <t>1/5/20 - 9/30/20</t>
  </si>
  <si>
    <t>10/1/19 - 1/4/20</t>
  </si>
  <si>
    <t>1/6/19 - 9/30/19</t>
  </si>
  <si>
    <t>10/1/18 - 1/5/19</t>
  </si>
  <si>
    <t>1/7/18 - 9/30/18</t>
  </si>
  <si>
    <t>10/1/17 - 1/6/18</t>
  </si>
  <si>
    <t>NOT-OD-20-067</t>
  </si>
  <si>
    <t>NOT-OD-23-056</t>
  </si>
  <si>
    <t>1/1/23 - 9/30/23</t>
  </si>
  <si>
    <r>
      <t xml:space="preserve">1.  Divide the 'Amount of salary applied to NIH grant" </t>
    </r>
    <r>
      <rPr>
        <vertAlign val="superscript"/>
        <sz val="11"/>
        <color rgb="FF000000"/>
        <rFont val="Arial"/>
        <family val="2"/>
      </rPr>
      <t>(2)</t>
    </r>
    <r>
      <rPr>
        <sz val="11"/>
        <color indexed="8"/>
        <rFont val="Arial"/>
        <family val="2"/>
      </rPr>
      <t xml:space="preserve"> by the current CAP rate to determine the percentage</t>
    </r>
  </si>
  <si>
    <r>
      <t xml:space="preserve">2.  Enter that percentage under "% of Salary" </t>
    </r>
    <r>
      <rPr>
        <vertAlign val="superscript"/>
        <sz val="11"/>
        <color rgb="FF000000"/>
        <rFont val="Arial"/>
        <family val="2"/>
      </rPr>
      <t>(1)</t>
    </r>
    <r>
      <rPr>
        <sz val="11"/>
        <color indexed="8"/>
        <rFont val="Arial"/>
        <family val="2"/>
      </rPr>
      <t>, the rest will automatically populate</t>
    </r>
  </si>
  <si>
    <r>
      <t>If you do not have the % of Salary</t>
    </r>
    <r>
      <rPr>
        <b/>
        <i/>
        <vertAlign val="superscript"/>
        <sz val="11"/>
        <color rgb="FF000000"/>
        <rFont val="Arial"/>
        <family val="2"/>
      </rPr>
      <t xml:space="preserve"> (1)</t>
    </r>
    <r>
      <rPr>
        <b/>
        <i/>
        <sz val="11"/>
        <color indexed="8"/>
        <rFont val="Arial"/>
        <family val="2"/>
      </rPr>
      <t xml:space="preserve">, and only have the "Amount of salary applied to NIH grant" </t>
    </r>
    <r>
      <rPr>
        <b/>
        <i/>
        <vertAlign val="superscript"/>
        <sz val="11"/>
        <color rgb="FF000000"/>
        <rFont val="Arial"/>
        <family val="2"/>
      </rPr>
      <t>(2)</t>
    </r>
    <r>
      <rPr>
        <b/>
        <i/>
        <sz val="11"/>
        <color indexed="8"/>
        <rFont val="Arial"/>
        <family val="2"/>
      </rPr>
      <t xml:space="preserve"> and want to determine the % of Salary </t>
    </r>
    <r>
      <rPr>
        <b/>
        <i/>
        <vertAlign val="superscript"/>
        <sz val="11"/>
        <color rgb="FF000000"/>
        <rFont val="Arial"/>
        <family val="2"/>
      </rPr>
      <t>(1)</t>
    </r>
    <r>
      <rPr>
        <b/>
        <i/>
        <sz val="11"/>
        <color indexed="8"/>
        <rFont val="Arial"/>
        <family val="2"/>
      </rPr>
      <t xml:space="preserve"> do the following: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</si>
</sst>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0.00000%"/>
    <numFmt numFmtId="166" formatCode="&quot;$&quot;#,##0"/>
    <numFmt numFmtId="167" formatCode="_(&quot;$&quot;* #,##0_);_(&quot;$&quot;* \(#,##0\);_(&quot;$&quot;* &quot;-&quot;??_);_(@_)"/>
  </numFmts>
  <fonts count="39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4" tint="-0.249977111117893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i/>
      <sz val="11"/>
      <color indexed="8"/>
      <name val="Arial"/>
      <family val="2"/>
    </font>
    <font>
      <b/>
      <i/>
      <vertAlign val="superscript"/>
      <sz val="11"/>
      <color rgb="FF000000"/>
      <name val="Arial"/>
      <family val="2"/>
    </font>
    <font>
      <b/>
      <i/>
      <sz val="12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41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0" fillId="0" borderId="14" xfId="0" applyFont="1" applyBorder="1"/>
    <xf numFmtId="0" fontId="23" fillId="0" borderId="13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3" fillId="0" borderId="14" xfId="0" applyFont="1" applyBorder="1"/>
    <xf numFmtId="164" fontId="23" fillId="0" borderId="21" xfId="43" applyNumberFormat="1" applyFont="1" applyBorder="1" applyAlignment="1">
      <alignment horizontal="center"/>
    </xf>
    <xf numFmtId="0" fontId="25" fillId="33" borderId="37" xfId="0" applyFont="1" applyFill="1" applyBorder="1" applyAlignment="1">
      <alignment horizontal="center"/>
    </xf>
    <xf numFmtId="164" fontId="20" fillId="0" borderId="0" xfId="0" applyNumberFormat="1" applyFont="1"/>
    <xf numFmtId="164" fontId="23" fillId="0" borderId="0" xfId="0" applyNumberFormat="1" applyFont="1"/>
    <xf numFmtId="165" fontId="23" fillId="0" borderId="0" xfId="43" applyNumberFormat="1" applyFont="1"/>
    <xf numFmtId="0" fontId="32" fillId="0" borderId="0" xfId="0" applyFont="1"/>
    <xf numFmtId="0" fontId="32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167" fontId="18" fillId="0" borderId="21" xfId="42" applyNumberFormat="1" applyFont="1" applyBorder="1" applyAlignment="1">
      <alignment horizontal="center"/>
    </xf>
    <xf numFmtId="0" fontId="33" fillId="0" borderId="21" xfId="44" applyBorder="1" applyAlignment="1">
      <alignment horizontal="center"/>
    </xf>
    <xf numFmtId="0" fontId="35" fillId="0" borderId="21" xfId="44" applyFont="1" applyBorder="1" applyAlignment="1">
      <alignment horizontal="center"/>
    </xf>
    <xf numFmtId="164" fontId="25" fillId="0" borderId="37" xfId="0" applyNumberFormat="1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/>
    </xf>
    <xf numFmtId="164" fontId="23" fillId="0" borderId="22" xfId="0" applyNumberFormat="1" applyFont="1" applyBorder="1" applyAlignment="1">
      <alignment horizontal="center"/>
    </xf>
    <xf numFmtId="0" fontId="25" fillId="33" borderId="37" xfId="0" applyFont="1" applyFill="1" applyBorder="1" applyAlignment="1">
      <alignment horizontal="center"/>
    </xf>
    <xf numFmtId="0" fontId="27" fillId="0" borderId="21" xfId="0" applyFont="1" applyBorder="1" applyAlignment="1">
      <alignment horizontal="left"/>
    </xf>
    <xf numFmtId="165" fontId="26" fillId="34" borderId="21" xfId="0" applyNumberFormat="1" applyFont="1" applyFill="1" applyBorder="1" applyAlignment="1">
      <alignment horizontal="center"/>
    </xf>
    <xf numFmtId="165" fontId="26" fillId="34" borderId="29" xfId="0" applyNumberFormat="1" applyFont="1" applyFill="1" applyBorder="1" applyAlignment="1">
      <alignment horizontal="center"/>
    </xf>
    <xf numFmtId="164" fontId="23" fillId="0" borderId="35" xfId="43" applyNumberFormat="1" applyFont="1" applyBorder="1" applyAlignment="1">
      <alignment horizontal="center"/>
    </xf>
    <xf numFmtId="164" fontId="23" fillId="0" borderId="21" xfId="43" applyNumberFormat="1" applyFont="1" applyBorder="1" applyAlignment="1">
      <alignment horizontal="center"/>
    </xf>
    <xf numFmtId="166" fontId="23" fillId="0" borderId="21" xfId="43" applyNumberFormat="1" applyFont="1" applyBorder="1" applyAlignment="1">
      <alignment horizontal="center"/>
    </xf>
    <xf numFmtId="10" fontId="26" fillId="34" borderId="21" xfId="0" applyNumberFormat="1" applyFont="1" applyFill="1" applyBorder="1" applyAlignment="1">
      <alignment horizontal="center"/>
    </xf>
    <xf numFmtId="0" fontId="26" fillId="34" borderId="21" xfId="0" applyFont="1" applyFill="1" applyBorder="1" applyAlignment="1">
      <alignment horizontal="center"/>
    </xf>
    <xf numFmtId="0" fontId="25" fillId="0" borderId="28" xfId="0" applyFont="1" applyBorder="1" applyAlignment="1">
      <alignment horizontal="right"/>
    </xf>
    <xf numFmtId="9" fontId="25" fillId="0" borderId="40" xfId="0" applyNumberFormat="1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164" fontId="25" fillId="0" borderId="36" xfId="0" applyNumberFormat="1" applyFont="1" applyBorder="1" applyAlignment="1">
      <alignment horizontal="center"/>
    </xf>
    <xf numFmtId="164" fontId="25" fillId="33" borderId="37" xfId="0" applyNumberFormat="1" applyFont="1" applyFill="1" applyBorder="1" applyAlignment="1">
      <alignment horizontal="center"/>
    </xf>
    <xf numFmtId="0" fontId="25" fillId="0" borderId="32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4" xfId="0" applyFont="1" applyBorder="1" applyAlignment="1">
      <alignment horizontal="center"/>
    </xf>
    <xf numFmtId="6" fontId="24" fillId="34" borderId="15" xfId="0" applyNumberFormat="1" applyFont="1" applyFill="1" applyBorder="1" applyAlignment="1">
      <alignment horizontal="center"/>
    </xf>
    <xf numFmtId="6" fontId="24" fillId="34" borderId="16" xfId="0" applyNumberFormat="1" applyFont="1" applyFill="1" applyBorder="1" applyAlignment="1">
      <alignment horizontal="center"/>
    </xf>
    <xf numFmtId="6" fontId="24" fillId="34" borderId="17" xfId="0" applyNumberFormat="1" applyFont="1" applyFill="1" applyBorder="1" applyAlignment="1">
      <alignment horizontal="center"/>
    </xf>
    <xf numFmtId="6" fontId="21" fillId="0" borderId="16" xfId="0" applyNumberFormat="1" applyFont="1" applyBorder="1" applyAlignment="1">
      <alignment horizontal="center"/>
    </xf>
    <xf numFmtId="6" fontId="21" fillId="0" borderId="17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  <xf numFmtId="164" fontId="24" fillId="34" borderId="21" xfId="42" applyNumberFormat="1" applyFont="1" applyFill="1" applyBorder="1" applyAlignment="1">
      <alignment horizontal="center"/>
    </xf>
    <xf numFmtId="164" fontId="24" fillId="34" borderId="22" xfId="42" applyNumberFormat="1" applyFont="1" applyFill="1" applyBorder="1" applyAlignment="1">
      <alignment horizontal="center"/>
    </xf>
    <xf numFmtId="164" fontId="21" fillId="0" borderId="21" xfId="0" applyNumberFormat="1" applyFont="1" applyBorder="1" applyAlignment="1">
      <alignment horizontal="center"/>
    </xf>
    <xf numFmtId="164" fontId="21" fillId="0" borderId="22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3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45" xfId="0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9" fontId="26" fillId="34" borderId="21" xfId="0" applyNumberFormat="1" applyFont="1" applyFill="1" applyBorder="1" applyAlignment="1">
      <alignment horizontal="center"/>
    </xf>
    <xf numFmtId="9" fontId="26" fillId="34" borderId="29" xfId="0" applyNumberFormat="1" applyFont="1" applyFill="1" applyBorder="1" applyAlignment="1">
      <alignment horizontal="center"/>
    </xf>
    <xf numFmtId="10" fontId="23" fillId="0" borderId="35" xfId="43" applyNumberFormat="1" applyFont="1" applyBorder="1" applyAlignment="1">
      <alignment horizontal="center"/>
    </xf>
    <xf numFmtId="10" fontId="23" fillId="0" borderId="21" xfId="43" applyNumberFormat="1" applyFont="1" applyBorder="1" applyAlignment="1">
      <alignment horizontal="center"/>
    </xf>
    <xf numFmtId="9" fontId="26" fillId="34" borderId="39" xfId="0" applyNumberFormat="1" applyFont="1" applyFill="1" applyBorder="1" applyAlignment="1">
      <alignment horizontal="center"/>
    </xf>
    <xf numFmtId="9" fontId="26" fillId="34" borderId="23" xfId="0" applyNumberFormat="1" applyFont="1" applyFill="1" applyBorder="1" applyAlignment="1">
      <alignment horizontal="center"/>
    </xf>
    <xf numFmtId="164" fontId="25" fillId="35" borderId="37" xfId="0" applyNumberFormat="1" applyFont="1" applyFill="1" applyBorder="1" applyAlignment="1">
      <alignment horizontal="center"/>
    </xf>
    <xf numFmtId="0" fontId="25" fillId="35" borderId="37" xfId="0" applyFont="1" applyFill="1" applyBorder="1" applyAlignment="1">
      <alignment horizontal="center"/>
    </xf>
    <xf numFmtId="0" fontId="25" fillId="35" borderId="38" xfId="0" applyFont="1" applyFill="1" applyBorder="1" applyAlignment="1">
      <alignment horizontal="center"/>
    </xf>
    <xf numFmtId="9" fontId="25" fillId="33" borderId="40" xfId="0" applyNumberFormat="1" applyFont="1" applyFill="1" applyBorder="1" applyAlignment="1">
      <alignment horizontal="center"/>
    </xf>
    <xf numFmtId="0" fontId="25" fillId="33" borderId="46" xfId="0" applyFont="1" applyFill="1" applyBorder="1" applyAlignment="1">
      <alignment horizontal="center"/>
    </xf>
    <xf numFmtId="0" fontId="23" fillId="33" borderId="47" xfId="0" applyFont="1" applyFill="1" applyBorder="1" applyAlignment="1">
      <alignment horizontal="center"/>
    </xf>
    <xf numFmtId="0" fontId="23" fillId="33" borderId="48" xfId="0" applyFont="1" applyFill="1" applyBorder="1" applyAlignment="1">
      <alignment horizontal="center"/>
    </xf>
    <xf numFmtId="0" fontId="23" fillId="33" borderId="49" xfId="0" applyFont="1" applyFill="1" applyBorder="1" applyAlignment="1">
      <alignment horizontal="center"/>
    </xf>
    <xf numFmtId="0" fontId="23" fillId="33" borderId="50" xfId="0" applyFont="1" applyFill="1" applyBorder="1" applyAlignment="1">
      <alignment horizontal="center"/>
    </xf>
    <xf numFmtId="164" fontId="25" fillId="35" borderId="36" xfId="0" applyNumberFormat="1" applyFont="1" applyFill="1" applyBorder="1" applyAlignment="1">
      <alignment horizontal="center"/>
    </xf>
    <xf numFmtId="167" fontId="0" fillId="0" borderId="0" xfId="0" applyNumberFormat="1"/>
    <xf numFmtId="0" fontId="36" fillId="0" borderId="0" xfId="0" applyFont="1"/>
    <xf numFmtId="164" fontId="36" fillId="0" borderId="0" xfId="0" applyNumberFormat="1" applyFont="1"/>
    <xf numFmtId="0" fontId="38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rants.nih.gov/grants/guide/notice-files/NOT-OD-18-137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grants.nih.gov/grants/guide/notice-files/NOT-OD-19-099.html" TargetMode="External"/><Relationship Id="rId1" Type="http://schemas.openxmlformats.org/officeDocument/2006/relationships/hyperlink" Target="https://grants.nih.gov/grants/guide/notice-files/NOT-OD-22-076.html" TargetMode="External"/><Relationship Id="rId6" Type="http://schemas.openxmlformats.org/officeDocument/2006/relationships/hyperlink" Target="https://grants.nih.gov/grants/guide/notice-files/NOT-OD-23-056.html" TargetMode="External"/><Relationship Id="rId5" Type="http://schemas.openxmlformats.org/officeDocument/2006/relationships/hyperlink" Target="https://grants.nih.gov/grants/guide/notice-files/NOT-OD-20-065.html" TargetMode="External"/><Relationship Id="rId4" Type="http://schemas.openxmlformats.org/officeDocument/2006/relationships/hyperlink" Target="https://grants.nih.gov/grants/guide/notice-files/NOT-OD-21-057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97"/>
  <sheetViews>
    <sheetView showGridLines="0" tabSelected="1" workbookViewId="0">
      <selection activeCell="K14" sqref="K14"/>
    </sheetView>
  </sheetViews>
  <sheetFormatPr defaultRowHeight="12.75" x14ac:dyDescent="0.2"/>
  <cols>
    <col min="1" max="1" width="11.5703125" bestFit="1" customWidth="1"/>
    <col min="2" max="2" width="10.7109375" customWidth="1"/>
    <col min="4" max="4" width="15.5703125" bestFit="1" customWidth="1"/>
    <col min="5" max="5" width="10.85546875" bestFit="1" customWidth="1"/>
    <col min="7" max="7" width="10.140625" bestFit="1" customWidth="1"/>
    <col min="8" max="8" width="11.42578125" customWidth="1"/>
    <col min="9" max="9" width="13.42578125" customWidth="1"/>
    <col min="13" max="13" width="12.7109375" customWidth="1"/>
  </cols>
  <sheetData>
    <row r="1" spans="1:6" ht="18" x14ac:dyDescent="0.25">
      <c r="A1" s="1" t="s">
        <v>22</v>
      </c>
    </row>
    <row r="2" spans="1:6" s="2" customFormat="1" ht="15" x14ac:dyDescent="0.2"/>
    <row r="3" spans="1:6" s="2" customFormat="1" ht="15.75" x14ac:dyDescent="0.25">
      <c r="A3" s="2" t="s">
        <v>13</v>
      </c>
    </row>
    <row r="4" spans="1:6" s="2" customFormat="1" ht="15.75" thickBot="1" x14ac:dyDescent="0.25"/>
    <row r="5" spans="1:6" s="2" customFormat="1" ht="22.5" customHeight="1" thickBot="1" x14ac:dyDescent="0.3">
      <c r="A5" s="84" t="s">
        <v>0</v>
      </c>
      <c r="B5" s="85"/>
      <c r="C5" s="85"/>
      <c r="D5" s="85"/>
      <c r="E5" s="85"/>
      <c r="F5" s="86"/>
    </row>
    <row r="6" spans="1:6" s="2" customFormat="1" ht="15.75" x14ac:dyDescent="0.25">
      <c r="A6" s="87" t="s">
        <v>1</v>
      </c>
      <c r="B6" s="88"/>
      <c r="C6" s="89"/>
      <c r="D6" s="90" t="s">
        <v>2</v>
      </c>
      <c r="E6" s="90"/>
      <c r="F6" s="91"/>
    </row>
    <row r="7" spans="1:6" s="2" customFormat="1" ht="21.75" customHeight="1" thickBot="1" x14ac:dyDescent="0.3">
      <c r="A7" s="92">
        <v>212100</v>
      </c>
      <c r="B7" s="93"/>
      <c r="C7" s="94"/>
      <c r="D7" s="95">
        <f>A7/12</f>
        <v>17675</v>
      </c>
      <c r="E7" s="95"/>
      <c r="F7" s="96"/>
    </row>
    <row r="8" spans="1:6" s="2" customFormat="1" ht="15" x14ac:dyDescent="0.2"/>
    <row r="9" spans="1:6" s="2" customFormat="1" ht="15.75" x14ac:dyDescent="0.25">
      <c r="A9" s="3" t="s">
        <v>3</v>
      </c>
    </row>
    <row r="10" spans="1:6" s="2" customFormat="1" ht="15" x14ac:dyDescent="0.2">
      <c r="A10" s="4" t="s">
        <v>4</v>
      </c>
    </row>
    <row r="11" spans="1:6" s="2" customFormat="1" ht="15" x14ac:dyDescent="0.2">
      <c r="A11" s="2" t="s">
        <v>5</v>
      </c>
    </row>
    <row r="12" spans="1:6" s="2" customFormat="1" ht="15.75" thickBot="1" x14ac:dyDescent="0.25"/>
    <row r="13" spans="1:6" s="2" customFormat="1" ht="21" customHeight="1" thickBot="1" x14ac:dyDescent="0.3">
      <c r="A13" s="84" t="s">
        <v>6</v>
      </c>
      <c r="B13" s="85"/>
      <c r="C13" s="85"/>
      <c r="D13" s="85"/>
      <c r="E13" s="85"/>
      <c r="F13" s="86"/>
    </row>
    <row r="14" spans="1:6" s="2" customFormat="1" ht="15" x14ac:dyDescent="0.2">
      <c r="A14" s="10"/>
      <c r="B14" s="11"/>
      <c r="C14" s="11"/>
      <c r="D14" s="11"/>
      <c r="E14" s="11"/>
      <c r="F14" s="12"/>
    </row>
    <row r="15" spans="1:6" s="2" customFormat="1" ht="27.75" customHeight="1" x14ac:dyDescent="0.25">
      <c r="A15" s="97" t="s">
        <v>7</v>
      </c>
      <c r="B15" s="98"/>
      <c r="C15" s="98"/>
      <c r="D15" s="99">
        <v>0</v>
      </c>
      <c r="E15" s="99"/>
      <c r="F15" s="100"/>
    </row>
    <row r="16" spans="1:6" s="2" customFormat="1" ht="15" x14ac:dyDescent="0.2">
      <c r="A16" s="6"/>
      <c r="B16" s="4"/>
      <c r="C16" s="4"/>
      <c r="D16" s="19"/>
      <c r="F16" s="5"/>
    </row>
    <row r="17" spans="1:23" s="2" customFormat="1" ht="23.25" customHeight="1" x14ac:dyDescent="0.25">
      <c r="A17" s="97" t="s">
        <v>8</v>
      </c>
      <c r="B17" s="98"/>
      <c r="C17" s="98"/>
      <c r="D17" s="101">
        <f>D15/12</f>
        <v>0</v>
      </c>
      <c r="E17" s="101"/>
      <c r="F17" s="102"/>
    </row>
    <row r="18" spans="1:23" s="2" customFormat="1" ht="15.75" thickBot="1" x14ac:dyDescent="0.25">
      <c r="A18" s="7"/>
      <c r="B18" s="8"/>
      <c r="C18" s="8"/>
      <c r="D18" s="8"/>
      <c r="E18" s="8"/>
      <c r="F18" s="9"/>
    </row>
    <row r="19" spans="1:23" s="2" customFormat="1" ht="15" x14ac:dyDescent="0.2"/>
    <row r="20" spans="1:23" s="2" customFormat="1" ht="15" x14ac:dyDescent="0.2"/>
    <row r="21" spans="1:23" s="2" customFormat="1" ht="15" x14ac:dyDescent="0.2"/>
    <row r="22" spans="1:23" s="2" customFormat="1" ht="15.75" thickBot="1" x14ac:dyDescent="0.25"/>
    <row r="23" spans="1:23" s="2" customFormat="1" ht="16.5" customHeight="1" x14ac:dyDescent="0.2">
      <c r="A23" s="4"/>
      <c r="B23" s="4"/>
      <c r="C23" s="4"/>
      <c r="D23" s="4"/>
      <c r="E23" s="103" t="s">
        <v>9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78" t="s">
        <v>25</v>
      </c>
      <c r="Q23" s="79"/>
      <c r="R23" s="79"/>
      <c r="S23" s="79"/>
      <c r="T23" s="79"/>
      <c r="U23" s="80"/>
    </row>
    <row r="24" spans="1:23" s="2" customFormat="1" ht="16.5" customHeight="1" thickBot="1" x14ac:dyDescent="0.25">
      <c r="A24" s="4"/>
      <c r="B24" s="4"/>
      <c r="C24" s="4"/>
      <c r="D24" s="4"/>
      <c r="E24" s="106"/>
      <c r="F24" s="107"/>
      <c r="G24" s="107"/>
      <c r="H24" s="107"/>
      <c r="I24" s="107"/>
      <c r="J24" s="107"/>
      <c r="K24" s="107"/>
      <c r="L24" s="107"/>
      <c r="M24" s="107"/>
      <c r="N24" s="107"/>
      <c r="O24" s="108"/>
      <c r="P24" s="81"/>
      <c r="Q24" s="82"/>
      <c r="R24" s="82"/>
      <c r="S24" s="82"/>
      <c r="T24" s="82"/>
      <c r="U24" s="83"/>
    </row>
    <row r="25" spans="1:23" s="2" customFormat="1" ht="21.75" customHeight="1" thickBot="1" x14ac:dyDescent="0.3">
      <c r="A25" s="59" t="s">
        <v>26</v>
      </c>
      <c r="B25" s="60"/>
      <c r="C25" s="60"/>
      <c r="D25" s="60"/>
      <c r="E25" s="61" t="s">
        <v>27</v>
      </c>
      <c r="F25" s="62"/>
      <c r="G25" s="49" t="s">
        <v>14</v>
      </c>
      <c r="H25" s="67"/>
      <c r="I25" s="70" t="s">
        <v>33</v>
      </c>
      <c r="J25" s="55" t="s">
        <v>17</v>
      </c>
      <c r="K25" s="55"/>
      <c r="L25" s="73" t="s">
        <v>11</v>
      </c>
      <c r="M25" s="73"/>
      <c r="N25" s="47" t="s">
        <v>19</v>
      </c>
      <c r="O25" s="47"/>
      <c r="P25" s="49" t="s">
        <v>20</v>
      </c>
      <c r="Q25" s="50"/>
      <c r="R25" s="55" t="s">
        <v>23</v>
      </c>
      <c r="S25" s="55"/>
      <c r="T25" s="49" t="s">
        <v>24</v>
      </c>
      <c r="U25" s="50"/>
      <c r="V25" s="4"/>
      <c r="W25" s="4"/>
    </row>
    <row r="26" spans="1:23" s="2" customFormat="1" ht="30" customHeight="1" x14ac:dyDescent="0.25">
      <c r="A26" s="13"/>
      <c r="B26" s="15"/>
      <c r="C26" s="75" t="s">
        <v>32</v>
      </c>
      <c r="D26" s="50"/>
      <c r="E26" s="63"/>
      <c r="F26" s="64"/>
      <c r="G26" s="51"/>
      <c r="H26" s="68"/>
      <c r="I26" s="71"/>
      <c r="J26" s="56"/>
      <c r="K26" s="56"/>
      <c r="L26" s="74"/>
      <c r="M26" s="74"/>
      <c r="N26" s="48"/>
      <c r="O26" s="48"/>
      <c r="P26" s="51"/>
      <c r="Q26" s="52"/>
      <c r="R26" s="56"/>
      <c r="S26" s="56"/>
      <c r="T26" s="51"/>
      <c r="U26" s="52"/>
      <c r="V26" s="4"/>
      <c r="W26" s="4"/>
    </row>
    <row r="27" spans="1:23" s="2" customFormat="1" ht="15.75" customHeight="1" x14ac:dyDescent="0.25">
      <c r="A27" s="57" t="s">
        <v>15</v>
      </c>
      <c r="B27" s="58"/>
      <c r="C27" s="76"/>
      <c r="D27" s="52"/>
      <c r="E27" s="63"/>
      <c r="F27" s="64"/>
      <c r="G27" s="51"/>
      <c r="H27" s="68"/>
      <c r="I27" s="71"/>
      <c r="J27" s="56"/>
      <c r="K27" s="56"/>
      <c r="L27" s="74"/>
      <c r="M27" s="74"/>
      <c r="N27" s="48"/>
      <c r="O27" s="48"/>
      <c r="P27" s="51"/>
      <c r="Q27" s="52"/>
      <c r="R27" s="56"/>
      <c r="S27" s="56"/>
      <c r="T27" s="51"/>
      <c r="U27" s="52"/>
      <c r="V27" s="4"/>
      <c r="W27" s="4"/>
    </row>
    <row r="28" spans="1:23" s="2" customFormat="1" ht="42" customHeight="1" x14ac:dyDescent="0.2">
      <c r="A28" s="6"/>
      <c r="B28" s="16"/>
      <c r="C28" s="77"/>
      <c r="D28" s="54"/>
      <c r="E28" s="65"/>
      <c r="F28" s="66"/>
      <c r="G28" s="53"/>
      <c r="H28" s="69"/>
      <c r="I28" s="72"/>
      <c r="J28" s="56"/>
      <c r="K28" s="56"/>
      <c r="L28" s="74"/>
      <c r="M28" s="74"/>
      <c r="N28" s="48"/>
      <c r="O28" s="48"/>
      <c r="P28" s="53"/>
      <c r="Q28" s="54"/>
      <c r="R28" s="56"/>
      <c r="S28" s="56"/>
      <c r="T28" s="53"/>
      <c r="U28" s="54"/>
      <c r="V28" s="4"/>
      <c r="W28" s="4"/>
    </row>
    <row r="29" spans="1:23" s="2" customFormat="1" ht="20.100000000000001" customHeight="1" thickBot="1" x14ac:dyDescent="0.25">
      <c r="A29" s="34" t="s">
        <v>28</v>
      </c>
      <c r="B29" s="34"/>
      <c r="C29" s="35">
        <v>0</v>
      </c>
      <c r="D29" s="36"/>
      <c r="E29" s="37">
        <f>$D$17*C29</f>
        <v>0</v>
      </c>
      <c r="F29" s="38"/>
      <c r="G29" s="39">
        <f>$D$17-$D$7</f>
        <v>-17675</v>
      </c>
      <c r="H29" s="39"/>
      <c r="I29" s="17">
        <f>E29-J29</f>
        <v>0</v>
      </c>
      <c r="J29" s="31">
        <f>G29*C29</f>
        <v>0</v>
      </c>
      <c r="K29" s="31"/>
      <c r="L29" s="40">
        <v>0</v>
      </c>
      <c r="M29" s="41"/>
      <c r="N29" s="31">
        <f>J29*L29</f>
        <v>0</v>
      </c>
      <c r="O29" s="31"/>
      <c r="P29" s="31">
        <f>J29+N29</f>
        <v>0</v>
      </c>
      <c r="Q29" s="32"/>
      <c r="R29" s="31">
        <f>(0.0081+0.0049)*J29</f>
        <v>0</v>
      </c>
      <c r="S29" s="31"/>
      <c r="T29" s="31">
        <f>P29+R29</f>
        <v>0</v>
      </c>
      <c r="U29" s="32"/>
      <c r="V29" s="4"/>
      <c r="W29" s="4"/>
    </row>
    <row r="30" spans="1:23" s="2" customFormat="1" ht="20.100000000000001" customHeight="1" thickBot="1" x14ac:dyDescent="0.3">
      <c r="A30" s="42" t="s">
        <v>10</v>
      </c>
      <c r="B30" s="42"/>
      <c r="C30" s="43">
        <f>SUM(C29:D29)</f>
        <v>0</v>
      </c>
      <c r="D30" s="44"/>
      <c r="E30" s="45">
        <f>SUM(E29:F29)</f>
        <v>0</v>
      </c>
      <c r="F30" s="29"/>
      <c r="G30" s="46"/>
      <c r="H30" s="33"/>
      <c r="I30" s="18"/>
      <c r="J30" s="28">
        <f>SUM(J29:K29)</f>
        <v>0</v>
      </c>
      <c r="K30" s="29"/>
      <c r="L30" s="33"/>
      <c r="M30" s="33"/>
      <c r="N30" s="28">
        <f>SUM(N29:O29)</f>
        <v>0</v>
      </c>
      <c r="O30" s="29"/>
      <c r="P30" s="28">
        <f>SUM(P29:Q29)</f>
        <v>0</v>
      </c>
      <c r="Q30" s="30"/>
      <c r="R30" s="28">
        <f>SUM(R29:S29)</f>
        <v>0</v>
      </c>
      <c r="S30" s="29"/>
      <c r="T30" s="28">
        <f>SUM(T29:U29)</f>
        <v>0</v>
      </c>
      <c r="U30" s="30"/>
    </row>
    <row r="31" spans="1:23" s="2" customFormat="1" ht="1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3" s="2" customFormat="1" ht="1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2" customFormat="1" ht="15" x14ac:dyDescent="0.2">
      <c r="A33" s="4"/>
      <c r="B33" s="4"/>
      <c r="C33" s="4"/>
      <c r="D33" s="4"/>
      <c r="E33" s="4"/>
      <c r="F33" s="4"/>
      <c r="G33" s="4"/>
      <c r="H33" s="4"/>
      <c r="I33" s="20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2" customFormat="1" ht="15.75" x14ac:dyDescent="0.2">
      <c r="A34" s="4"/>
      <c r="B34" s="138" t="s">
        <v>58</v>
      </c>
      <c r="C34" s="138"/>
      <c r="D34" s="138"/>
      <c r="E34" s="138"/>
      <c r="F34" s="138"/>
      <c r="G34" s="138"/>
      <c r="H34" s="139"/>
      <c r="I34" s="139"/>
      <c r="J34" s="140"/>
      <c r="K34" s="138"/>
      <c r="L34" s="138"/>
      <c r="M34" s="138"/>
      <c r="N34" s="138"/>
      <c r="O34" s="138"/>
      <c r="P34" s="4"/>
      <c r="Q34" s="4"/>
      <c r="R34" s="4"/>
      <c r="S34" s="4"/>
    </row>
    <row r="35" spans="1:19" s="2" customFormat="1" ht="16.5" x14ac:dyDescent="0.2">
      <c r="A35" s="4"/>
      <c r="B35" s="4" t="s">
        <v>56</v>
      </c>
      <c r="C35" s="4"/>
      <c r="D35" s="4"/>
      <c r="E35" s="4"/>
      <c r="F35" s="4"/>
      <c r="G35" s="4"/>
      <c r="H35" s="21"/>
      <c r="I35" s="20"/>
      <c r="K35" s="4"/>
      <c r="L35" s="4"/>
      <c r="M35" s="4"/>
      <c r="N35" s="4"/>
      <c r="O35" s="4"/>
      <c r="P35" s="4"/>
      <c r="Q35" s="4"/>
      <c r="R35" s="4"/>
      <c r="S35" s="4"/>
    </row>
    <row r="36" spans="1:19" s="2" customFormat="1" ht="16.5" x14ac:dyDescent="0.2">
      <c r="A36" s="4"/>
      <c r="B36" s="4" t="s">
        <v>57</v>
      </c>
      <c r="C36" s="4"/>
      <c r="D36" s="4"/>
      <c r="E36" s="4"/>
      <c r="F36" s="4"/>
      <c r="G36" s="4"/>
      <c r="H36" s="21"/>
      <c r="I36" s="20"/>
      <c r="K36" s="4"/>
      <c r="L36" s="4"/>
      <c r="M36" s="4"/>
      <c r="N36" s="4"/>
      <c r="O36" s="4"/>
      <c r="P36" s="4"/>
      <c r="Q36" s="4"/>
      <c r="R36" s="4"/>
      <c r="S36" s="4"/>
    </row>
    <row r="37" spans="1:19" ht="14.25" x14ac:dyDescent="0.2">
      <c r="A37" s="4"/>
      <c r="B37" s="4"/>
      <c r="C37" s="4"/>
      <c r="D37" s="4"/>
      <c r="E37" s="4"/>
      <c r="F37" s="4"/>
      <c r="G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4.25" x14ac:dyDescent="0.2">
      <c r="A38" s="4"/>
      <c r="B38" s="4"/>
      <c r="C38" s="4"/>
      <c r="D38" s="4"/>
      <c r="E38" s="4"/>
      <c r="F38" s="4"/>
      <c r="G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4.25" x14ac:dyDescent="0.2">
      <c r="A39" s="4"/>
      <c r="B39" s="4"/>
      <c r="C39" s="4"/>
      <c r="D39" s="4"/>
      <c r="E39" s="4"/>
      <c r="F39" s="4"/>
      <c r="G39" s="4"/>
      <c r="H39" s="2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4.25" x14ac:dyDescent="0.2">
      <c r="A40" s="4"/>
      <c r="B40" s="4"/>
      <c r="C40" s="4"/>
      <c r="D40" s="4"/>
      <c r="E40" s="4"/>
      <c r="F40" s="4"/>
      <c r="G40" s="4"/>
      <c r="H40" s="2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4.25" x14ac:dyDescent="0.2">
      <c r="A41" s="4"/>
      <c r="B41" s="4"/>
      <c r="C41" s="4"/>
      <c r="D41" s="4"/>
      <c r="E41" s="4"/>
      <c r="F41" s="4"/>
      <c r="G41" s="4"/>
      <c r="H41" s="2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4.25" x14ac:dyDescent="0.2">
      <c r="A43" s="4"/>
      <c r="B43" s="4"/>
      <c r="C43" s="4"/>
      <c r="D43" s="4"/>
      <c r="E43" s="4"/>
      <c r="F43" s="4"/>
      <c r="G43" s="4"/>
      <c r="H43" s="20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4.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</sheetData>
  <mergeCells count="44">
    <mergeCell ref="P23:U24"/>
    <mergeCell ref="A5:F5"/>
    <mergeCell ref="A6:C6"/>
    <mergeCell ref="D6:F6"/>
    <mergeCell ref="A7:C7"/>
    <mergeCell ref="D7:F7"/>
    <mergeCell ref="A13:F13"/>
    <mergeCell ref="A15:C15"/>
    <mergeCell ref="D15:F15"/>
    <mergeCell ref="A17:C17"/>
    <mergeCell ref="D17:F17"/>
    <mergeCell ref="E23:O24"/>
    <mergeCell ref="N25:O28"/>
    <mergeCell ref="P25:Q28"/>
    <mergeCell ref="R25:S28"/>
    <mergeCell ref="T25:U28"/>
    <mergeCell ref="A27:B27"/>
    <mergeCell ref="A25:D25"/>
    <mergeCell ref="E25:F28"/>
    <mergeCell ref="G25:H28"/>
    <mergeCell ref="I25:I28"/>
    <mergeCell ref="J25:K28"/>
    <mergeCell ref="L25:M28"/>
    <mergeCell ref="C26:D28"/>
    <mergeCell ref="L30:M30"/>
    <mergeCell ref="A29:B29"/>
    <mergeCell ref="C29:D29"/>
    <mergeCell ref="E29:F29"/>
    <mergeCell ref="G29:H29"/>
    <mergeCell ref="J29:K29"/>
    <mergeCell ref="L29:M29"/>
    <mergeCell ref="A30:B30"/>
    <mergeCell ref="C30:D30"/>
    <mergeCell ref="E30:F30"/>
    <mergeCell ref="G30:H30"/>
    <mergeCell ref="J30:K30"/>
    <mergeCell ref="N30:O30"/>
    <mergeCell ref="P30:Q30"/>
    <mergeCell ref="R30:S30"/>
    <mergeCell ref="T30:U30"/>
    <mergeCell ref="N29:O29"/>
    <mergeCell ref="P29:Q29"/>
    <mergeCell ref="R29:S29"/>
    <mergeCell ref="T29:U2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E19" sqref="E19"/>
    </sheetView>
  </sheetViews>
  <sheetFormatPr defaultRowHeight="12.75" x14ac:dyDescent="0.2"/>
  <cols>
    <col min="1" max="1" width="19.28515625" bestFit="1" customWidth="1"/>
    <col min="2" max="2" width="12.42578125" bestFit="1" customWidth="1"/>
    <col min="3" max="3" width="14.28515625" bestFit="1" customWidth="1"/>
  </cols>
  <sheetData>
    <row r="1" spans="1:3" x14ac:dyDescent="0.2">
      <c r="A1" s="109" t="s">
        <v>34</v>
      </c>
      <c r="B1" s="109"/>
      <c r="C1" s="109"/>
    </row>
    <row r="2" spans="1:3" x14ac:dyDescent="0.2">
      <c r="A2" s="22"/>
    </row>
    <row r="3" spans="1:3" x14ac:dyDescent="0.2">
      <c r="A3" s="23" t="s">
        <v>35</v>
      </c>
      <c r="B3" s="23" t="s">
        <v>36</v>
      </c>
      <c r="C3" s="23" t="s">
        <v>37</v>
      </c>
    </row>
    <row r="4" spans="1:3" x14ac:dyDescent="0.2">
      <c r="A4" s="24" t="s">
        <v>55</v>
      </c>
      <c r="B4" s="25">
        <v>212100</v>
      </c>
      <c r="C4" s="26" t="s">
        <v>54</v>
      </c>
    </row>
    <row r="5" spans="1:3" x14ac:dyDescent="0.2">
      <c r="A5" s="24" t="s">
        <v>43</v>
      </c>
      <c r="B5" s="25">
        <v>203700</v>
      </c>
      <c r="C5" s="26" t="s">
        <v>42</v>
      </c>
    </row>
    <row r="6" spans="1:3" x14ac:dyDescent="0.2">
      <c r="A6" s="24" t="s">
        <v>44</v>
      </c>
      <c r="B6" s="25">
        <v>199300</v>
      </c>
      <c r="C6" s="27"/>
    </row>
    <row r="7" spans="1:3" x14ac:dyDescent="0.2">
      <c r="A7" s="24" t="s">
        <v>45</v>
      </c>
      <c r="B7" s="25">
        <v>199300</v>
      </c>
      <c r="C7" s="26" t="s">
        <v>41</v>
      </c>
    </row>
    <row r="8" spans="1:3" x14ac:dyDescent="0.2">
      <c r="A8" s="24" t="s">
        <v>46</v>
      </c>
      <c r="B8" s="25">
        <v>197300</v>
      </c>
      <c r="C8" s="26"/>
    </row>
    <row r="9" spans="1:3" x14ac:dyDescent="0.2">
      <c r="A9" s="24" t="s">
        <v>47</v>
      </c>
      <c r="B9" s="25">
        <v>197300</v>
      </c>
      <c r="C9" s="24" t="s">
        <v>40</v>
      </c>
    </row>
    <row r="10" spans="1:3" x14ac:dyDescent="0.2">
      <c r="A10" s="24" t="s">
        <v>48</v>
      </c>
      <c r="B10" s="25">
        <v>192300</v>
      </c>
      <c r="C10" s="26"/>
    </row>
    <row r="11" spans="1:3" x14ac:dyDescent="0.2">
      <c r="A11" s="24" t="s">
        <v>49</v>
      </c>
      <c r="B11" s="25">
        <v>192300</v>
      </c>
      <c r="C11" s="26" t="s">
        <v>53</v>
      </c>
    </row>
    <row r="12" spans="1:3" x14ac:dyDescent="0.2">
      <c r="A12" s="24" t="s">
        <v>50</v>
      </c>
      <c r="B12" s="25">
        <v>189600</v>
      </c>
      <c r="C12" s="26" t="s">
        <v>39</v>
      </c>
    </row>
    <row r="13" spans="1:3" x14ac:dyDescent="0.2">
      <c r="A13" s="24" t="s">
        <v>51</v>
      </c>
      <c r="B13" s="25">
        <v>189600</v>
      </c>
      <c r="C13" s="24"/>
    </row>
    <row r="14" spans="1:3" x14ac:dyDescent="0.2">
      <c r="A14" s="24" t="s">
        <v>52</v>
      </c>
      <c r="B14" s="25">
        <v>187000</v>
      </c>
      <c r="C14" s="26" t="s">
        <v>38</v>
      </c>
    </row>
    <row r="19" spans="11:11" x14ac:dyDescent="0.2">
      <c r="K19" s="137"/>
    </row>
  </sheetData>
  <mergeCells count="1">
    <mergeCell ref="A1:C1"/>
  </mergeCells>
  <phoneticPr fontId="34" type="noConversion"/>
  <hyperlinks>
    <hyperlink ref="C5" r:id="rId1" xr:uid="{DF4AF924-B80F-4F42-ADB9-DA47A2ADB741}"/>
    <hyperlink ref="C12" r:id="rId2" xr:uid="{6751CF61-FD9F-44DA-8D74-10F303A56CB9}"/>
    <hyperlink ref="C14" r:id="rId3" xr:uid="{EE81EF91-DEB5-422C-A126-40EE2EFBFCA6}"/>
    <hyperlink ref="C7" r:id="rId4" xr:uid="{ED6BD497-9299-48AB-A5DE-ABE5A3DF91C7}"/>
    <hyperlink ref="C11" r:id="rId5" display="NOT-OD-20-066" xr:uid="{2C18E0F1-8FB8-4107-9CC3-F218A82DC98F}"/>
    <hyperlink ref="C4" r:id="rId6" xr:uid="{803ACD64-B0C3-4B34-A339-E214044D65B2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6"/>
  <sheetViews>
    <sheetView showGridLines="0" topLeftCell="A10" workbookViewId="0">
      <selection activeCell="I8" sqref="I8"/>
    </sheetView>
  </sheetViews>
  <sheetFormatPr defaultRowHeight="12.75" x14ac:dyDescent="0.2"/>
  <cols>
    <col min="1" max="1" width="11.5703125" bestFit="1" customWidth="1"/>
    <col min="2" max="2" width="10.7109375" customWidth="1"/>
    <col min="4" max="4" width="15.5703125" bestFit="1" customWidth="1"/>
    <col min="5" max="5" width="10.85546875" bestFit="1" customWidth="1"/>
    <col min="7" max="7" width="10.140625" bestFit="1" customWidth="1"/>
    <col min="8" max="8" width="11.42578125" customWidth="1"/>
    <col min="9" max="9" width="13.42578125" customWidth="1"/>
    <col min="14" max="14" width="12.7109375" customWidth="1"/>
    <col min="18" max="18" width="9.7109375" bestFit="1" customWidth="1"/>
    <col min="19" max="19" width="6.85546875" bestFit="1" customWidth="1"/>
  </cols>
  <sheetData>
    <row r="1" spans="1:6" ht="18" x14ac:dyDescent="0.25">
      <c r="A1" s="1" t="s">
        <v>22</v>
      </c>
    </row>
    <row r="2" spans="1:6" s="2" customFormat="1" ht="15" x14ac:dyDescent="0.2"/>
    <row r="3" spans="1:6" s="2" customFormat="1" ht="15.75" x14ac:dyDescent="0.25">
      <c r="A3" s="2" t="s">
        <v>13</v>
      </c>
    </row>
    <row r="4" spans="1:6" s="2" customFormat="1" ht="15.75" thickBot="1" x14ac:dyDescent="0.25"/>
    <row r="5" spans="1:6" s="2" customFormat="1" ht="22.5" customHeight="1" thickBot="1" x14ac:dyDescent="0.3">
      <c r="A5" s="84" t="s">
        <v>0</v>
      </c>
      <c r="B5" s="85"/>
      <c r="C5" s="85"/>
      <c r="D5" s="85"/>
      <c r="E5" s="85"/>
      <c r="F5" s="86"/>
    </row>
    <row r="6" spans="1:6" s="2" customFormat="1" ht="15.75" x14ac:dyDescent="0.25">
      <c r="A6" s="87" t="s">
        <v>1</v>
      </c>
      <c r="B6" s="88"/>
      <c r="C6" s="89"/>
      <c r="D6" s="90" t="s">
        <v>2</v>
      </c>
      <c r="E6" s="90"/>
      <c r="F6" s="91"/>
    </row>
    <row r="7" spans="1:6" s="2" customFormat="1" ht="21.75" customHeight="1" thickBot="1" x14ac:dyDescent="0.3">
      <c r="A7" s="92">
        <v>192300</v>
      </c>
      <c r="B7" s="93"/>
      <c r="C7" s="94"/>
      <c r="D7" s="95">
        <f>A7/12</f>
        <v>16025</v>
      </c>
      <c r="E7" s="95"/>
      <c r="F7" s="96"/>
    </row>
    <row r="8" spans="1:6" s="2" customFormat="1" ht="15" x14ac:dyDescent="0.2"/>
    <row r="9" spans="1:6" s="2" customFormat="1" ht="15.75" x14ac:dyDescent="0.25">
      <c r="A9" s="3" t="s">
        <v>3</v>
      </c>
    </row>
    <row r="10" spans="1:6" s="2" customFormat="1" ht="15" x14ac:dyDescent="0.2">
      <c r="A10" s="4" t="s">
        <v>4</v>
      </c>
    </row>
    <row r="11" spans="1:6" s="2" customFormat="1" ht="15" x14ac:dyDescent="0.2">
      <c r="A11" s="2" t="s">
        <v>5</v>
      </c>
    </row>
    <row r="12" spans="1:6" s="2" customFormat="1" ht="15.75" thickBot="1" x14ac:dyDescent="0.25"/>
    <row r="13" spans="1:6" s="2" customFormat="1" ht="21" customHeight="1" thickBot="1" x14ac:dyDescent="0.3">
      <c r="A13" s="84" t="s">
        <v>6</v>
      </c>
      <c r="B13" s="85"/>
      <c r="C13" s="85"/>
      <c r="D13" s="85"/>
      <c r="E13" s="85"/>
      <c r="F13" s="86"/>
    </row>
    <row r="14" spans="1:6" s="2" customFormat="1" ht="15" x14ac:dyDescent="0.2">
      <c r="A14" s="10"/>
      <c r="B14" s="11"/>
      <c r="C14" s="11"/>
      <c r="D14" s="11"/>
      <c r="E14" s="11"/>
      <c r="F14" s="12"/>
    </row>
    <row r="15" spans="1:6" s="2" customFormat="1" ht="27.75" customHeight="1" x14ac:dyDescent="0.25">
      <c r="A15" s="97" t="s">
        <v>7</v>
      </c>
      <c r="B15" s="98"/>
      <c r="C15" s="98"/>
      <c r="D15" s="99">
        <v>285000</v>
      </c>
      <c r="E15" s="99"/>
      <c r="F15" s="100"/>
    </row>
    <row r="16" spans="1:6" s="2" customFormat="1" ht="15" x14ac:dyDescent="0.2">
      <c r="A16" s="6"/>
      <c r="B16" s="4"/>
      <c r="C16" s="4"/>
      <c r="D16" s="19"/>
      <c r="F16" s="5"/>
    </row>
    <row r="17" spans="1:22" s="2" customFormat="1" ht="23.25" customHeight="1" x14ac:dyDescent="0.25">
      <c r="A17" s="97" t="s">
        <v>8</v>
      </c>
      <c r="B17" s="98"/>
      <c r="C17" s="98"/>
      <c r="D17" s="101">
        <f>D15/9</f>
        <v>31666.666666666668</v>
      </c>
      <c r="E17" s="101"/>
      <c r="F17" s="102"/>
    </row>
    <row r="18" spans="1:22" s="2" customFormat="1" ht="15.75" thickBot="1" x14ac:dyDescent="0.25">
      <c r="A18" s="7"/>
      <c r="B18" s="8"/>
      <c r="C18" s="8"/>
      <c r="D18" s="8"/>
      <c r="E18" s="8"/>
      <c r="F18" s="9"/>
    </row>
    <row r="19" spans="1:22" s="2" customFormat="1" ht="15" x14ac:dyDescent="0.2"/>
    <row r="20" spans="1:22" s="2" customFormat="1" ht="15" x14ac:dyDescent="0.2"/>
    <row r="21" spans="1:22" s="2" customFormat="1" ht="15" x14ac:dyDescent="0.2"/>
    <row r="22" spans="1:22" s="2" customFormat="1" ht="15.75" thickBot="1" x14ac:dyDescent="0.25"/>
    <row r="23" spans="1:22" s="2" customFormat="1" ht="16.5" customHeight="1" x14ac:dyDescent="0.2">
      <c r="A23" s="4"/>
      <c r="B23" s="4"/>
      <c r="C23" s="4"/>
      <c r="D23" s="4"/>
      <c r="E23" s="103" t="s">
        <v>9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5"/>
    </row>
    <row r="24" spans="1:22" s="2" customFormat="1" ht="16.5" customHeight="1" thickBot="1" x14ac:dyDescent="0.25">
      <c r="A24" s="4"/>
      <c r="B24" s="4"/>
      <c r="C24" s="4"/>
      <c r="D24" s="4"/>
      <c r="E24" s="106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8"/>
    </row>
    <row r="25" spans="1:22" s="2" customFormat="1" ht="21.75" customHeight="1" thickBot="1" x14ac:dyDescent="0.3">
      <c r="A25" s="59" t="s">
        <v>21</v>
      </c>
      <c r="B25" s="60"/>
      <c r="C25" s="60"/>
      <c r="D25" s="60"/>
      <c r="E25" s="119" t="s">
        <v>29</v>
      </c>
      <c r="F25" s="47"/>
      <c r="G25" s="112" t="s">
        <v>30</v>
      </c>
      <c r="H25" s="62"/>
      <c r="I25" s="61" t="s">
        <v>18</v>
      </c>
      <c r="J25" s="62"/>
      <c r="K25" s="112" t="s">
        <v>14</v>
      </c>
      <c r="L25" s="62"/>
      <c r="M25" s="47" t="s">
        <v>17</v>
      </c>
      <c r="N25" s="47"/>
      <c r="O25" s="110" t="s">
        <v>11</v>
      </c>
      <c r="P25" s="110"/>
      <c r="Q25" s="47" t="s">
        <v>31</v>
      </c>
      <c r="R25" s="47"/>
      <c r="S25" s="112" t="s">
        <v>20</v>
      </c>
      <c r="T25" s="113"/>
      <c r="U25" s="4"/>
      <c r="V25" s="4"/>
    </row>
    <row r="26" spans="1:22" s="2" customFormat="1" ht="15.75" x14ac:dyDescent="0.25">
      <c r="A26" s="13"/>
      <c r="B26" s="15"/>
      <c r="C26" s="14"/>
      <c r="D26" s="14"/>
      <c r="E26" s="120"/>
      <c r="F26" s="48"/>
      <c r="G26" s="114"/>
      <c r="H26" s="64"/>
      <c r="I26" s="63"/>
      <c r="J26" s="64"/>
      <c r="K26" s="114"/>
      <c r="L26" s="64"/>
      <c r="M26" s="48"/>
      <c r="N26" s="48"/>
      <c r="O26" s="111"/>
      <c r="P26" s="111"/>
      <c r="Q26" s="48"/>
      <c r="R26" s="48"/>
      <c r="S26" s="114"/>
      <c r="T26" s="115"/>
      <c r="U26" s="4"/>
      <c r="V26" s="4"/>
    </row>
    <row r="27" spans="1:22" s="2" customFormat="1" ht="15.75" x14ac:dyDescent="0.25">
      <c r="A27" s="57" t="s">
        <v>15</v>
      </c>
      <c r="B27" s="58"/>
      <c r="C27" s="118" t="s">
        <v>12</v>
      </c>
      <c r="D27" s="118"/>
      <c r="E27" s="120"/>
      <c r="F27" s="48"/>
      <c r="G27" s="114"/>
      <c r="H27" s="64"/>
      <c r="I27" s="63"/>
      <c r="J27" s="64"/>
      <c r="K27" s="114"/>
      <c r="L27" s="64"/>
      <c r="M27" s="48"/>
      <c r="N27" s="48"/>
      <c r="O27" s="111"/>
      <c r="P27" s="111"/>
      <c r="Q27" s="48"/>
      <c r="R27" s="48"/>
      <c r="S27" s="114"/>
      <c r="T27" s="115"/>
      <c r="U27" s="4"/>
      <c r="V27" s="4"/>
    </row>
    <row r="28" spans="1:22" s="2" customFormat="1" ht="21.75" customHeight="1" x14ac:dyDescent="0.2">
      <c r="A28" s="6"/>
      <c r="B28" s="16"/>
      <c r="C28" s="4"/>
      <c r="D28" s="4"/>
      <c r="E28" s="120"/>
      <c r="F28" s="48"/>
      <c r="G28" s="116"/>
      <c r="H28" s="66"/>
      <c r="I28" s="65"/>
      <c r="J28" s="66"/>
      <c r="K28" s="116"/>
      <c r="L28" s="66"/>
      <c r="M28" s="48"/>
      <c r="N28" s="48"/>
      <c r="O28" s="111"/>
      <c r="P28" s="111"/>
      <c r="Q28" s="48"/>
      <c r="R28" s="48"/>
      <c r="S28" s="116"/>
      <c r="T28" s="117"/>
      <c r="U28" s="4"/>
      <c r="V28" s="4"/>
    </row>
    <row r="29" spans="1:22" s="2" customFormat="1" ht="20.100000000000001" customHeight="1" x14ac:dyDescent="0.2">
      <c r="A29" s="34" t="s">
        <v>16</v>
      </c>
      <c r="B29" s="34"/>
      <c r="C29" s="121">
        <v>0.1</v>
      </c>
      <c r="D29" s="122"/>
      <c r="E29" s="123">
        <f>($D$7/$D$17)*C29</f>
        <v>5.0605263157894737E-2</v>
      </c>
      <c r="F29" s="124"/>
      <c r="G29" s="124">
        <f>C29-E29</f>
        <v>4.9394736842105269E-2</v>
      </c>
      <c r="H29" s="124"/>
      <c r="I29" s="37">
        <f>$D$17*C29</f>
        <v>3166.666666666667</v>
      </c>
      <c r="J29" s="38"/>
      <c r="K29" s="38">
        <f>$D$17-$D$7</f>
        <v>15641.666666666668</v>
      </c>
      <c r="L29" s="38"/>
      <c r="M29" s="31">
        <f>K29*C29</f>
        <v>1564.166666666667</v>
      </c>
      <c r="N29" s="31"/>
      <c r="O29" s="40">
        <v>0.35870000000000002</v>
      </c>
      <c r="P29" s="41"/>
      <c r="Q29" s="31">
        <f>M29*O29</f>
        <v>561.06658333333348</v>
      </c>
      <c r="R29" s="31"/>
      <c r="S29" s="31">
        <f>M29+Q29</f>
        <v>2125.2332500000002</v>
      </c>
      <c r="T29" s="32"/>
      <c r="U29" s="4"/>
      <c r="V29" s="4"/>
    </row>
    <row r="30" spans="1:22" s="2" customFormat="1" ht="20.100000000000001" customHeight="1" x14ac:dyDescent="0.2">
      <c r="A30" s="34" t="s">
        <v>16</v>
      </c>
      <c r="B30" s="34"/>
      <c r="C30" s="121">
        <v>0</v>
      </c>
      <c r="D30" s="122"/>
      <c r="E30" s="123">
        <f t="shared" ref="E30:E31" si="0">($D$7/$D$17)*C30</f>
        <v>0</v>
      </c>
      <c r="F30" s="124"/>
      <c r="G30" s="124">
        <f t="shared" ref="G30:G31" si="1">C30-E30</f>
        <v>0</v>
      </c>
      <c r="H30" s="124"/>
      <c r="I30" s="37">
        <f t="shared" ref="I30:I31" si="2">$D$17*C30</f>
        <v>0</v>
      </c>
      <c r="J30" s="38"/>
      <c r="K30" s="38">
        <f t="shared" ref="K30:K31" si="3">$D$17-$D$7</f>
        <v>15641.666666666668</v>
      </c>
      <c r="L30" s="38"/>
      <c r="M30" s="31">
        <f>K30*C30</f>
        <v>0</v>
      </c>
      <c r="N30" s="31"/>
      <c r="O30" s="40">
        <v>0.35870000000000002</v>
      </c>
      <c r="P30" s="41"/>
      <c r="Q30" s="31">
        <f t="shared" ref="Q30:Q31" si="4">M30*O30</f>
        <v>0</v>
      </c>
      <c r="R30" s="31"/>
      <c r="S30" s="31">
        <f t="shared" ref="S30:S31" si="5">M30+Q30</f>
        <v>0</v>
      </c>
      <c r="T30" s="32"/>
      <c r="U30" s="4"/>
      <c r="V30" s="4"/>
    </row>
    <row r="31" spans="1:22" s="2" customFormat="1" ht="20.100000000000001" customHeight="1" thickBot="1" x14ac:dyDescent="0.25">
      <c r="A31" s="34" t="s">
        <v>16</v>
      </c>
      <c r="B31" s="34"/>
      <c r="C31" s="125">
        <v>0</v>
      </c>
      <c r="D31" s="126"/>
      <c r="E31" s="123">
        <f t="shared" si="0"/>
        <v>0</v>
      </c>
      <c r="F31" s="124"/>
      <c r="G31" s="124">
        <f t="shared" si="1"/>
        <v>0</v>
      </c>
      <c r="H31" s="124"/>
      <c r="I31" s="37">
        <f t="shared" si="2"/>
        <v>0</v>
      </c>
      <c r="J31" s="38"/>
      <c r="K31" s="38">
        <f t="shared" si="3"/>
        <v>15641.666666666668</v>
      </c>
      <c r="L31" s="38"/>
      <c r="M31" s="31">
        <f>K31*C31</f>
        <v>0</v>
      </c>
      <c r="N31" s="31"/>
      <c r="O31" s="40">
        <v>0.35870000000000002</v>
      </c>
      <c r="P31" s="41"/>
      <c r="Q31" s="31">
        <f t="shared" si="4"/>
        <v>0</v>
      </c>
      <c r="R31" s="31"/>
      <c r="S31" s="31">
        <f t="shared" si="5"/>
        <v>0</v>
      </c>
      <c r="T31" s="32"/>
      <c r="U31" s="4"/>
      <c r="V31" s="4"/>
    </row>
    <row r="32" spans="1:22" s="2" customFormat="1" ht="20.100000000000001" customHeight="1" thickBot="1" x14ac:dyDescent="0.3">
      <c r="A32" s="42" t="s">
        <v>10</v>
      </c>
      <c r="B32" s="42"/>
      <c r="C32" s="130"/>
      <c r="D32" s="131"/>
      <c r="E32" s="132"/>
      <c r="F32" s="133"/>
      <c r="G32" s="134"/>
      <c r="H32" s="135"/>
      <c r="I32" s="136">
        <f t="shared" ref="I32" si="6">SUM(I29:J31)</f>
        <v>3166.666666666667</v>
      </c>
      <c r="J32" s="128"/>
      <c r="K32" s="46"/>
      <c r="L32" s="33"/>
      <c r="M32" s="127">
        <f t="shared" ref="M32" si="7">SUM(M29:N31)</f>
        <v>1564.166666666667</v>
      </c>
      <c r="N32" s="128"/>
      <c r="O32" s="33"/>
      <c r="P32" s="33"/>
      <c r="Q32" s="127">
        <f t="shared" ref="Q32:S32" si="8">SUM(Q29:R31)</f>
        <v>561.06658333333348</v>
      </c>
      <c r="R32" s="128"/>
      <c r="S32" s="127">
        <f t="shared" si="8"/>
        <v>2125.2332500000002</v>
      </c>
      <c r="T32" s="129"/>
    </row>
    <row r="33" spans="1:20" s="2" customFormat="1" ht="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s="2" customFormat="1" ht="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15" x14ac:dyDescent="0.2">
      <c r="A35" s="4"/>
      <c r="B35" s="4"/>
      <c r="C35" s="4"/>
      <c r="D35" s="4"/>
      <c r="E35" s="4"/>
      <c r="F35" s="4"/>
      <c r="G35" s="4"/>
      <c r="H35" s="4"/>
      <c r="I35" s="2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15" x14ac:dyDescent="0.2">
      <c r="A36" s="4"/>
      <c r="B36" s="4"/>
      <c r="C36" s="4"/>
      <c r="D36" s="4"/>
      <c r="E36" s="4"/>
      <c r="F36" s="4"/>
      <c r="G36" s="4"/>
      <c r="H36" s="4"/>
      <c r="I36" s="2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4.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4.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4.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4.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4.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4.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4.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4.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4.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4.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4.2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4.2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4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4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4.2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4.2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4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4.2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4.2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4.2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4.2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4.2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4.2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4.2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4.2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4.2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4.2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4.2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4.2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4.2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4.2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4.2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4.2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4.2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4.2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4.2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4.2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4.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4.2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4.2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4.2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4.2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4.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4.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4.2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4.2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4.2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4.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4.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4.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4.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4.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4.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4.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4.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4.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4.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4.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4.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4.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4.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4.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4.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4.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4.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4.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4.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4.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4.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4.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4.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4.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4.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4.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4.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4.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4.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4.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4.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4.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4.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4.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4.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4.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4.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4.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4.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4.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4.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4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4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4.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4.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4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4.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4.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4.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4.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4.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4.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4.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4.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4.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4.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4.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4.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4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4.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4.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4.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4.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4.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4.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4.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4.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4.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4.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4.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4.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4.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4.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4.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4.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4.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4.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4.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4.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4.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4.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4.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4.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4.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4.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4.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4.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4.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4.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4.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4.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4.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4.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4.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4.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4.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4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4.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4.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4.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4.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4.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4.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4.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4.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4.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4.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4.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4.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4.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4.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4.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4.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4.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4.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4.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4.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4.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4.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4.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4.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4.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4.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4.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4.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4.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4.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4.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4.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4.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4.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4.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4.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4.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4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4.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4.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4.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4.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4.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4.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4.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4.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4.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4.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4.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4.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4.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4.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4.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4.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4.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4.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4.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4.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4.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4.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4.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4.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4.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4.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4.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4.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4.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4.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4.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4.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4.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4.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4.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4.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4.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4.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4.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4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4.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4.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4.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4.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4.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4.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4.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4.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4.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4.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4.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4.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4.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4.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4.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4.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4.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4.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4.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4.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4.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4.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4.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4.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4.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4.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4.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4.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4.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4.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4.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4.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4.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4.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4.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4.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4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4.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4.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4.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4.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4.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4.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4.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4.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4.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4.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4.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4.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4.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4.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4.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4.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4.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4.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4.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4.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4.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4.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4.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4.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4.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4.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4.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4.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4.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4.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4.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4.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4.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4.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4.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4.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4.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4.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4.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4.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4.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4.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4.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4.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4.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4.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4.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4.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4.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4.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4.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4.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4.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4.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4.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4.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4.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4.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4.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4.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4.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4.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4.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4.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4.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4.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4.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4.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4.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4.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4.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4.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4.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4.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4.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4.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4.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4.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4.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4.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4.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4.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4.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4.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4.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4.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4.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4.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4.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4.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4.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4.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4.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4.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4.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4.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4.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4.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4.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4.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4.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4.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4.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4.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4.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4.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4.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4.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4.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4.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4.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4.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4.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4.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4.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4.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4.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4.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4.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4.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4.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4.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4.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4.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4.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4.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4.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4.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4.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4.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4.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4.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4.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4.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4.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4.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4.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4.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4.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4.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4.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4.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4.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4.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4.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4.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4.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4.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4.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4.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4.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4.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4.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4.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4.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4.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4.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4.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4.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4.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4.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4.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4.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4.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4.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4.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4.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4.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4.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4.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4.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4.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4.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4.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4.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4.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4.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4.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4.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4.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4.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4.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4.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4.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4.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4.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4.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4.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4.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4.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4.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4.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4.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4.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4.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4.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4.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4.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4.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4.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4.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4.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4.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4.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4.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4.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4.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4.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4.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4.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4.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4.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4.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4.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4.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4.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4.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4.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4.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4.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4.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4.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4.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4.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4.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4.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4.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4.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4.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4.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4.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4.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4.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4.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4.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4.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4.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4.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4.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4.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4.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4.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4.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4.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4.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4.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4.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4.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4.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4.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4.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4.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4.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4.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4.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4.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4.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4.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4.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4.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4.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4.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4.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4.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4.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4.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4.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4.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4.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4.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4.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4.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4.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4.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4.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4.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4.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4.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4.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4.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4.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4.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4.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4.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4.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4.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4.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4.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</sheetData>
  <mergeCells count="62">
    <mergeCell ref="A32:B32"/>
    <mergeCell ref="C32:D32"/>
    <mergeCell ref="E32:F32"/>
    <mergeCell ref="G32:H32"/>
    <mergeCell ref="I32:J32"/>
    <mergeCell ref="K32:L32"/>
    <mergeCell ref="M30:N30"/>
    <mergeCell ref="O30:P30"/>
    <mergeCell ref="Q30:R30"/>
    <mergeCell ref="S30:T30"/>
    <mergeCell ref="K31:L31"/>
    <mergeCell ref="M32:N32"/>
    <mergeCell ref="O32:P32"/>
    <mergeCell ref="Q32:R32"/>
    <mergeCell ref="S32:T32"/>
    <mergeCell ref="M31:N31"/>
    <mergeCell ref="O31:P31"/>
    <mergeCell ref="Q31:R31"/>
    <mergeCell ref="S31:T31"/>
    <mergeCell ref="A31:B31"/>
    <mergeCell ref="C31:D31"/>
    <mergeCell ref="E31:F31"/>
    <mergeCell ref="G31:H31"/>
    <mergeCell ref="I31:J31"/>
    <mergeCell ref="M29:N29"/>
    <mergeCell ref="O29:P29"/>
    <mergeCell ref="Q29:R29"/>
    <mergeCell ref="S29:T29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M25:N28"/>
    <mergeCell ref="O25:P28"/>
    <mergeCell ref="Q25:R28"/>
    <mergeCell ref="S25:T28"/>
    <mergeCell ref="A27:B27"/>
    <mergeCell ref="C27:D27"/>
    <mergeCell ref="A25:D25"/>
    <mergeCell ref="E25:F28"/>
    <mergeCell ref="G25:H28"/>
    <mergeCell ref="I25:J28"/>
    <mergeCell ref="K25:L28"/>
    <mergeCell ref="A15:C15"/>
    <mergeCell ref="D15:F15"/>
    <mergeCell ref="A17:C17"/>
    <mergeCell ref="D17:F17"/>
    <mergeCell ref="E23:T24"/>
    <mergeCell ref="A13:F13"/>
    <mergeCell ref="A5:F5"/>
    <mergeCell ref="A6:C6"/>
    <mergeCell ref="D6:F6"/>
    <mergeCell ref="A7:C7"/>
    <mergeCell ref="D7:F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924985af09d0dbdbaeee965caeebd075">
  <xsd:schema xmlns:xsd="http://www.w3.org/2001/XMLSchema" xmlns:xs="http://www.w3.org/2001/XMLSchema" xmlns:p="http://schemas.microsoft.com/office/2006/metadata/properties" xmlns:ns3="ca7bfdcf-1463-48ab-aff7-245b8ac76c12" xmlns:ns4="7b0d7e73-53c3-49f5-853f-2cb02a030650" targetNamespace="http://schemas.microsoft.com/office/2006/metadata/properties" ma:root="true" ma:fieldsID="13832fa7759de0e13411e8143e3e843c" ns3:_="" ns4:_="">
    <xsd:import namespace="ca7bfdcf-1463-48ab-aff7-245b8ac76c12"/>
    <xsd:import namespace="7b0d7e73-53c3-49f5-853f-2cb02a0306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4A5B23-A88D-466C-A1A8-4CCD8AB6A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B88C5D-401F-41C2-B725-5FA159D953C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b0d7e73-53c3-49f5-853f-2cb02a030650"/>
    <ds:schemaRef ds:uri="http://schemas.microsoft.com/office/2006/metadata/properties"/>
    <ds:schemaRef ds:uri="http://www.w3.org/XML/1998/namespace"/>
    <ds:schemaRef ds:uri="ca7bfdcf-1463-48ab-aff7-245b8ac76c12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ACEF29-FFB3-4D51-A93E-6C7686673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bfdcf-1463-48ab-aff7-245b8ac76c12"/>
    <ds:schemaRef ds:uri="7b0d7e73-53c3-49f5-853f-2cb02a030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CAP Historical</vt:lpstr>
      <vt:lpstr>%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Shayna Conaway</dc:creator>
  <cp:lastModifiedBy>Linda Phi-Nguyen</cp:lastModifiedBy>
  <cp:lastPrinted>2020-01-15T19:59:14Z</cp:lastPrinted>
  <dcterms:created xsi:type="dcterms:W3CDTF">2020-01-07T00:00:00Z</dcterms:created>
  <dcterms:modified xsi:type="dcterms:W3CDTF">2023-01-31T20:58:50Z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0x010100D5ED0AAF5DF268479CE3442AEB46CCBB</vt:lpwstr>
  </property>
</Properties>
</file>